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EC LOCAL\Pasar\"/>
    </mc:Choice>
  </mc:AlternateContent>
  <xr:revisionPtr revIDLastSave="0" documentId="8_{74F2623E-B6DF-431A-BDE3-A9948C67DE56}" xr6:coauthVersionLast="47" xr6:coauthVersionMax="47" xr10:uidLastSave="{00000000-0000-0000-0000-000000000000}"/>
  <bookViews>
    <workbookView xWindow="-108" yWindow="-108" windowWidth="23256" windowHeight="12576" xr2:uid="{77206660-5D1B-4EE0-BD95-B271A34F9C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5" i="1"/>
  <c r="G12" i="1"/>
  <c r="G11" i="1"/>
  <c r="F12" i="1"/>
  <c r="F11" i="1"/>
  <c r="E14" i="1"/>
</calcChain>
</file>

<file path=xl/sharedStrings.xml><?xml version="1.0" encoding="utf-8"?>
<sst xmlns="http://schemas.openxmlformats.org/spreadsheetml/2006/main" count="44" uniqueCount="29">
  <si>
    <t>BRAZO 1</t>
  </si>
  <si>
    <t>BRAZO 2</t>
  </si>
  <si>
    <t>T3</t>
  </si>
  <si>
    <t>T2</t>
  </si>
  <si>
    <t>T1</t>
  </si>
  <si>
    <t>OB NO COPLANAR</t>
  </si>
  <si>
    <t>OB COPLANAR</t>
  </si>
  <si>
    <t>CREMONA ALU</t>
  </si>
  <si>
    <t>MARTELINA</t>
  </si>
  <si>
    <t>SW-348</t>
  </si>
  <si>
    <t>SW-561</t>
  </si>
  <si>
    <t>GH-171</t>
  </si>
  <si>
    <t>GH-218</t>
  </si>
  <si>
    <t>FH-GH-171</t>
  </si>
  <si>
    <t>FH-GH-218</t>
  </si>
  <si>
    <t>Ancho hoja</t>
  </si>
  <si>
    <t>Alto hoja</t>
  </si>
  <si>
    <t>Altura manija</t>
  </si>
  <si>
    <t>T300 Con cremona</t>
  </si>
  <si>
    <t>T300 Con Gear Box</t>
  </si>
  <si>
    <t>Si no se declara altura de manija, calcula manija al medio</t>
  </si>
  <si>
    <t>Completar las celdas en amarillo. Medida de hoja de aleta a aleta.</t>
  </si>
  <si>
    <t>Rango Ancho 390-1600</t>
  </si>
  <si>
    <t>Rango Alto 550-2400</t>
  </si>
  <si>
    <t>Altura mínima 260</t>
  </si>
  <si>
    <t>T4</t>
  </si>
  <si>
    <t>T5</t>
  </si>
  <si>
    <t>A partir de alto hoja 1300</t>
  </si>
  <si>
    <t xml:space="preserve">A partir de ancho hoja 1300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</si>
</sst>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&quot;mm&quot;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1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/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Border="1"/>
    <xf numFmtId="164" fontId="0" fillId="0" borderId="3" xfId="0" applyNumberForma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2</xdr:row>
      <xdr:rowOff>137160</xdr:rowOff>
    </xdr:from>
    <xdr:to>
      <xdr:col>3</xdr:col>
      <xdr:colOff>715067</xdr:colOff>
      <xdr:row>17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FBC67E-6430-CC07-CC39-D107B5ABC9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18" t="21931" r="51727" b="30684"/>
        <a:stretch/>
      </xdr:blipFill>
      <xdr:spPr bwMode="auto">
        <a:xfrm>
          <a:off x="670560" y="617220"/>
          <a:ext cx="2124767" cy="282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12CD-0CE4-427A-97DB-A660A05E6A75}">
  <dimension ref="B2:K27"/>
  <sheetViews>
    <sheetView showGridLines="0" tabSelected="1" workbookViewId="0">
      <selection activeCell="M10" sqref="M10"/>
    </sheetView>
  </sheetViews>
  <sheetFormatPr baseColWidth="10" defaultRowHeight="14.4" x14ac:dyDescent="0.3"/>
  <cols>
    <col min="1" max="1" width="7.21875" customWidth="1"/>
    <col min="4" max="4" width="13.109375" bestFit="1" customWidth="1"/>
    <col min="5" max="5" width="11.77734375" customWidth="1"/>
    <col min="6" max="6" width="11.33203125" customWidth="1"/>
    <col min="7" max="7" width="11.77734375" bestFit="1" customWidth="1"/>
    <col min="11" max="11" width="4.33203125" customWidth="1"/>
    <col min="12" max="12" width="13.109375" bestFit="1" customWidth="1"/>
  </cols>
  <sheetData>
    <row r="2" spans="2:11" ht="23.4" x14ac:dyDescent="0.45">
      <c r="B2" s="21" t="s">
        <v>21</v>
      </c>
    </row>
    <row r="3" spans="2:11" x14ac:dyDescent="0.3">
      <c r="B3" s="5"/>
      <c r="C3" s="6"/>
      <c r="D3" s="6"/>
      <c r="E3" s="6"/>
      <c r="F3" s="6"/>
      <c r="G3" s="6"/>
      <c r="H3" s="6"/>
      <c r="I3" s="6"/>
      <c r="J3" s="6"/>
      <c r="K3" s="7"/>
    </row>
    <row r="4" spans="2:11" x14ac:dyDescent="0.3">
      <c r="B4" s="8"/>
      <c r="F4" s="3" t="s">
        <v>15</v>
      </c>
      <c r="G4" s="19">
        <v>1301</v>
      </c>
      <c r="H4" s="9" t="s">
        <v>22</v>
      </c>
      <c r="K4" s="10"/>
    </row>
    <row r="5" spans="2:11" x14ac:dyDescent="0.3">
      <c r="B5" s="8"/>
      <c r="F5" s="3" t="s">
        <v>16</v>
      </c>
      <c r="G5" s="19">
        <v>2300</v>
      </c>
      <c r="H5" s="9" t="s">
        <v>23</v>
      </c>
      <c r="K5" s="10"/>
    </row>
    <row r="6" spans="2:11" ht="7.8" customHeight="1" x14ac:dyDescent="0.3">
      <c r="B6" s="8"/>
      <c r="E6" s="9"/>
      <c r="F6" s="9"/>
      <c r="G6" s="20"/>
      <c r="H6" s="9"/>
      <c r="K6" s="10"/>
    </row>
    <row r="7" spans="2:11" x14ac:dyDescent="0.3">
      <c r="B7" s="8"/>
      <c r="F7" s="3" t="s">
        <v>17</v>
      </c>
      <c r="G7" s="19">
        <v>260</v>
      </c>
      <c r="H7" s="9" t="s">
        <v>24</v>
      </c>
      <c r="K7" s="10"/>
    </row>
    <row r="8" spans="2:11" x14ac:dyDescent="0.3">
      <c r="B8" s="8"/>
      <c r="K8" s="10"/>
    </row>
    <row r="9" spans="2:11" ht="7.2" customHeight="1" x14ac:dyDescent="0.3">
      <c r="B9" s="8"/>
      <c r="K9" s="10"/>
    </row>
    <row r="10" spans="2:11" ht="37.200000000000003" customHeight="1" x14ac:dyDescent="0.3">
      <c r="B10" s="8"/>
      <c r="F10" s="15" t="s">
        <v>18</v>
      </c>
      <c r="G10" s="15" t="s">
        <v>19</v>
      </c>
      <c r="H10" s="24" t="s">
        <v>20</v>
      </c>
      <c r="I10" s="25"/>
      <c r="K10" s="10"/>
    </row>
    <row r="11" spans="2:11" ht="12.6" customHeight="1" x14ac:dyDescent="0.3">
      <c r="B11" s="8"/>
      <c r="E11" s="4" t="s">
        <v>4</v>
      </c>
      <c r="F11" s="22">
        <f>IF(G7&lt;260,"error manija",(IF(G5&lt;550,"error altura",(IF(G5&gt;2400,"error altura",(IF(($G$7=""),(($G$5/2)-171),($G$7)-171)))))))</f>
        <v>89</v>
      </c>
      <c r="G11" s="22">
        <f>IF(G7&lt;260,"error manija",(IF(G5&lt;550,"error altura",(IF(G5&gt;2400,"error altura",(IF(($G$7=""),(($G$5/2)-218),($G$7)-218)))))))</f>
        <v>42</v>
      </c>
      <c r="H11" s="24"/>
      <c r="I11" s="25"/>
      <c r="K11" s="10"/>
    </row>
    <row r="12" spans="2:11" ht="13.8" customHeight="1" x14ac:dyDescent="0.3">
      <c r="B12" s="8"/>
      <c r="E12" s="4" t="s">
        <v>3</v>
      </c>
      <c r="F12" s="22">
        <f>IF(G7&lt;260,"error manija",(IF(G5&lt;550,"error altura",(IF(G7&gt;2400,"error altura",(IF(($G$7=""),(($G$5/2)-171),(($G$5-$G$7)-171))))))))</f>
        <v>1869</v>
      </c>
      <c r="G12" s="22">
        <f>IF(G7&lt;260,"error manija",(IF(G5&lt;550,"error altura",(IF(G7&gt;2400,"error altura",(IF(($G$7=""),(($G$5/2)-218),(($G$5-$G$7)-218))))))))</f>
        <v>1822</v>
      </c>
      <c r="H12" s="24"/>
      <c r="I12" s="25"/>
      <c r="K12" s="10"/>
    </row>
    <row r="13" spans="2:11" ht="13.8" customHeight="1" x14ac:dyDescent="0.3">
      <c r="B13" s="8"/>
      <c r="E13" s="18"/>
      <c r="F13" s="18"/>
      <c r="G13" s="18"/>
      <c r="H13" s="17"/>
      <c r="I13" s="17"/>
      <c r="K13" s="10"/>
    </row>
    <row r="14" spans="2:11" ht="19.8" customHeight="1" x14ac:dyDescent="0.3">
      <c r="B14" s="8"/>
      <c r="E14" s="14" t="str">
        <f>IF(G4&gt;700,"Brazo 2 (701-1600mm)","Brazo 1 (390-700mm)")</f>
        <v>Brazo 2 (701-1600mm)</v>
      </c>
      <c r="G14" s="16" t="str">
        <f>IF(G4&gt;1300,"+       Compas suplementario (a partir de 1300mm)","")</f>
        <v>+       Compas suplementario (a partir de 1300mm)</v>
      </c>
      <c r="K14" s="10"/>
    </row>
    <row r="15" spans="2:11" ht="17.399999999999999" customHeight="1" x14ac:dyDescent="0.3">
      <c r="B15" s="8"/>
      <c r="E15" s="4" t="s">
        <v>2</v>
      </c>
      <c r="F15" s="30">
        <f>IF(G4&gt;1300,(G4-939),(IF(G4&gt;1600,"error ancho",(IF(G4&lt;390,"error ancho",(IF(G4&lt;700,G4-348,G4-561)))))))</f>
        <v>362</v>
      </c>
      <c r="K15" s="10"/>
    </row>
    <row r="16" spans="2:11" x14ac:dyDescent="0.3">
      <c r="B16" s="8"/>
      <c r="E16" s="28" t="s">
        <v>25</v>
      </c>
      <c r="F16" s="29" t="s">
        <v>27</v>
      </c>
      <c r="G16" s="31"/>
      <c r="H16" s="32"/>
      <c r="K16" s="10"/>
    </row>
    <row r="17" spans="2:11" x14ac:dyDescent="0.3">
      <c r="B17" s="8"/>
      <c r="E17" s="28" t="s">
        <v>26</v>
      </c>
      <c r="F17" s="29" t="s">
        <v>28</v>
      </c>
      <c r="G17" s="31"/>
      <c r="H17" s="32"/>
      <c r="K17" s="10"/>
    </row>
    <row r="18" spans="2:11" x14ac:dyDescent="0.3">
      <c r="B18" s="11"/>
      <c r="C18" s="12"/>
      <c r="D18" s="12"/>
      <c r="E18" s="12"/>
      <c r="F18" s="12"/>
      <c r="G18" s="12"/>
      <c r="H18" s="12"/>
      <c r="I18" s="12"/>
      <c r="J18" s="12"/>
      <c r="K18" s="13"/>
    </row>
    <row r="20" spans="2:11" ht="15" thickBot="1" x14ac:dyDescent="0.35"/>
    <row r="21" spans="2:11" ht="15.6" thickTop="1" thickBot="1" x14ac:dyDescent="0.35">
      <c r="E21" s="27" t="s">
        <v>4</v>
      </c>
      <c r="F21" s="27" t="s">
        <v>3</v>
      </c>
      <c r="G21" s="26" t="s">
        <v>2</v>
      </c>
      <c r="H21" s="26"/>
    </row>
    <row r="22" spans="2:11" ht="15.6" thickTop="1" thickBot="1" x14ac:dyDescent="0.35">
      <c r="E22" s="27"/>
      <c r="F22" s="27"/>
      <c r="G22" s="2" t="s">
        <v>0</v>
      </c>
      <c r="H22" s="2" t="s">
        <v>1</v>
      </c>
    </row>
    <row r="23" spans="2:11" ht="15.6" thickTop="1" thickBot="1" x14ac:dyDescent="0.35">
      <c r="C23" s="23" t="s">
        <v>5</v>
      </c>
      <c r="D23" s="1" t="s">
        <v>7</v>
      </c>
      <c r="E23" s="1" t="s">
        <v>9</v>
      </c>
      <c r="F23" s="1" t="s">
        <v>10</v>
      </c>
      <c r="G23" s="1" t="s">
        <v>11</v>
      </c>
      <c r="H23" s="1" t="s">
        <v>13</v>
      </c>
    </row>
    <row r="24" spans="2:11" ht="15.6" thickTop="1" thickBot="1" x14ac:dyDescent="0.35">
      <c r="C24" s="23"/>
      <c r="D24" s="1" t="s">
        <v>8</v>
      </c>
      <c r="E24" s="1" t="s">
        <v>9</v>
      </c>
      <c r="F24" s="1" t="s">
        <v>10</v>
      </c>
      <c r="G24" s="1" t="s">
        <v>12</v>
      </c>
      <c r="H24" s="1" t="s">
        <v>14</v>
      </c>
    </row>
    <row r="25" spans="2:11" ht="15.6" thickTop="1" thickBot="1" x14ac:dyDescent="0.35">
      <c r="C25" s="23" t="s">
        <v>6</v>
      </c>
      <c r="D25" s="1" t="s">
        <v>7</v>
      </c>
      <c r="E25" s="1" t="s">
        <v>9</v>
      </c>
      <c r="F25" s="1" t="s">
        <v>10</v>
      </c>
      <c r="G25" s="1" t="s">
        <v>11</v>
      </c>
      <c r="H25" s="1" t="s">
        <v>13</v>
      </c>
    </row>
    <row r="26" spans="2:11" ht="15.6" thickTop="1" thickBot="1" x14ac:dyDescent="0.35">
      <c r="C26" s="23"/>
      <c r="D26" s="1" t="s">
        <v>8</v>
      </c>
      <c r="E26" s="1" t="s">
        <v>9</v>
      </c>
      <c r="F26" s="1" t="s">
        <v>10</v>
      </c>
      <c r="G26" s="1" t="s">
        <v>12</v>
      </c>
      <c r="H26" s="1" t="s">
        <v>14</v>
      </c>
    </row>
    <row r="27" spans="2:11" ht="15" thickTop="1" x14ac:dyDescent="0.3"/>
  </sheetData>
  <mergeCells count="6">
    <mergeCell ref="C25:C26"/>
    <mergeCell ref="H10:I12"/>
    <mergeCell ref="G21:H21"/>
    <mergeCell ref="E21:E22"/>
    <mergeCell ref="F21:F22"/>
    <mergeCell ref="C23:C2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Roto Frank FTT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Samsa</dc:creator>
  <cp:lastModifiedBy>Andres Samsa</cp:lastModifiedBy>
  <dcterms:created xsi:type="dcterms:W3CDTF">2025-03-18T18:15:48Z</dcterms:created>
  <dcterms:modified xsi:type="dcterms:W3CDTF">2025-03-19T17:46:32Z</dcterms:modified>
</cp:coreProperties>
</file>